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4 ГОД\Коллегия (проект бюджета 2024-2026)\"/>
    </mc:Choice>
  </mc:AlternateContent>
  <xr:revisionPtr revIDLastSave="0" documentId="13_ncr:1_{9E0D5D7F-2867-4EF4-8C53-29966471FCA8}" xr6:coauthVersionLast="47" xr6:coauthVersionMax="47" xr10:uidLastSave="{00000000-0000-0000-0000-000000000000}"/>
  <bookViews>
    <workbookView xWindow="-120" yWindow="-120" windowWidth="29040" windowHeight="15840" tabRatio="175" xr2:uid="{00000000-000D-0000-FFFF-FFFF00000000}"/>
  </bookViews>
  <sheets>
    <sheet name="2024-2026" sheetId="2" r:id="rId1"/>
  </sheets>
  <definedNames>
    <definedName name="_xlnm.Print_Titles" localSheetId="0">'2024-2026'!$5:$6</definedName>
    <definedName name="_xlnm.Print_Area" localSheetId="0">'2024-2026'!$A$1:$M$38</definedName>
  </definedNames>
  <calcPr calcId="181029"/>
</workbook>
</file>

<file path=xl/calcChain.xml><?xml version="1.0" encoding="utf-8"?>
<calcChain xmlns="http://schemas.openxmlformats.org/spreadsheetml/2006/main">
  <c r="K37" i="2" l="1"/>
  <c r="K34" i="2"/>
  <c r="M11" i="2" l="1"/>
  <c r="L11" i="2"/>
  <c r="K11" i="2"/>
  <c r="L15" i="2"/>
  <c r="M30" i="2"/>
  <c r="L30" i="2"/>
  <c r="L27" i="2" s="1"/>
  <c r="L32" i="2" s="1"/>
  <c r="K30" i="2"/>
  <c r="K27" i="2" s="1"/>
  <c r="M28" i="2"/>
  <c r="M27" i="2" s="1"/>
  <c r="M32" i="2" s="1"/>
  <c r="M38" i="2" s="1"/>
  <c r="L28" i="2"/>
  <c r="K28" i="2"/>
  <c r="M25" i="2"/>
  <c r="L25" i="2"/>
  <c r="L24" i="2" s="1"/>
  <c r="K25" i="2"/>
  <c r="K24" i="2" s="1"/>
  <c r="M24" i="2"/>
  <c r="M22" i="2"/>
  <c r="L22" i="2"/>
  <c r="K22" i="2"/>
  <c r="M21" i="2"/>
  <c r="L21" i="2"/>
  <c r="K21" i="2"/>
  <c r="M19" i="2"/>
  <c r="L19" i="2"/>
  <c r="K19" i="2"/>
  <c r="K17" i="2"/>
  <c r="L9" i="2"/>
  <c r="L8" i="2" s="1"/>
  <c r="M15" i="2"/>
  <c r="M13" i="2"/>
  <c r="M35" i="2"/>
  <c r="M34" i="2" s="1"/>
  <c r="M37" i="2" s="1"/>
  <c r="M9" i="2"/>
  <c r="M8" i="2" s="1"/>
  <c r="K15" i="2"/>
  <c r="K13" i="2" l="1"/>
  <c r="K9" i="2"/>
  <c r="K8" i="2" s="1"/>
  <c r="K32" i="2" s="1"/>
  <c r="K38" i="2" s="1"/>
  <c r="L35" i="2"/>
  <c r="L34" i="2" s="1"/>
  <c r="L37" i="2" s="1"/>
  <c r="L38" i="2" s="1"/>
</calcChain>
</file>

<file path=xl/sharedStrings.xml><?xml version="1.0" encoding="utf-8"?>
<sst xmlns="http://schemas.openxmlformats.org/spreadsheetml/2006/main" count="148" uniqueCount="89">
  <si>
    <t>Наименование объекта (мероприятия)</t>
  </si>
  <si>
    <t>Код</t>
  </si>
  <si>
    <t>раздела</t>
  </si>
  <si>
    <t>целевой статьи</t>
  </si>
  <si>
    <t>подраз-дела</t>
  </si>
  <si>
    <t xml:space="preserve">Ориенти-ровочные сроки выпол-нения работ </t>
  </si>
  <si>
    <t>ГРБС</t>
  </si>
  <si>
    <t>№ п/п</t>
  </si>
  <si>
    <t>Программная часть</t>
  </si>
  <si>
    <t>Объем бюджетных инвестиций (тыс. руб)</t>
  </si>
  <si>
    <t>доп.эк</t>
  </si>
  <si>
    <t>вида расходов</t>
  </si>
  <si>
    <t>ВСЕГО:</t>
  </si>
  <si>
    <t>414</t>
  </si>
  <si>
    <t>02</t>
  </si>
  <si>
    <t>ИТОГО по программной части:</t>
  </si>
  <si>
    <t>07</t>
  </si>
  <si>
    <t>средства бюджета городского округа</t>
  </si>
  <si>
    <t>Дошкольное образование</t>
  </si>
  <si>
    <t>01</t>
  </si>
  <si>
    <t>914</t>
  </si>
  <si>
    <t>Культура</t>
  </si>
  <si>
    <t>08</t>
  </si>
  <si>
    <t>Ориентировоч
ная сметная стоимость объекта (тыс. руб.)</t>
  </si>
  <si>
    <t>070 00 04100</t>
  </si>
  <si>
    <t>04</t>
  </si>
  <si>
    <t>09</t>
  </si>
  <si>
    <t>3.</t>
  </si>
  <si>
    <t>2024 год</t>
  </si>
  <si>
    <t>3.1.</t>
  </si>
  <si>
    <t>2025 год</t>
  </si>
  <si>
    <t>010 00 04100</t>
  </si>
  <si>
    <t xml:space="preserve"> финансируемых за счет средств бюджета городского округа Тольятти на 2024 год и плановый период 2025-2026 годов                                                                                                                   </t>
  </si>
  <si>
    <t>2026 год</t>
  </si>
  <si>
    <t>2024 - проект</t>
  </si>
  <si>
    <t>Проектирование и строительство дороги ул. Калмыцкая от железнодорожного переезда до ул. Васильевской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</si>
  <si>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</si>
  <si>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Реконструкция здания МАУИ «ТЮЗ «Дилижанс» со строительством пристроя по адресу: г. Тольятти, ул. Степана Разина, д. 93</t>
  </si>
  <si>
    <t>02128</t>
  </si>
  <si>
    <t>255 226 в ценах 2020 года</t>
  </si>
  <si>
    <t>Проектирование и строительство объекта муниципальной собственности здания детского сада № 210 «Ладушки» в микрорайоне 3 «Северный» Центрального района городского округа Тольятти»</t>
  </si>
  <si>
    <t>02212</t>
  </si>
  <si>
    <t>02103</t>
  </si>
  <si>
    <t>02114</t>
  </si>
  <si>
    <t>2024  - проект</t>
  </si>
  <si>
    <t>6 000 в ценах 2024 года</t>
  </si>
  <si>
    <t>2.1.</t>
  </si>
  <si>
    <t>4.</t>
  </si>
  <si>
    <t>4.1.</t>
  </si>
  <si>
    <t>4.2.</t>
  </si>
  <si>
    <t>Дорожное хозяйство (дорожные фонды)</t>
  </si>
  <si>
    <t>909</t>
  </si>
  <si>
    <t>1.5.</t>
  </si>
  <si>
    <t>2024 ПИР</t>
  </si>
  <si>
    <t>Проектно изыскательские работы по строительству улично-дорожной сети в мкр. "Тимофеевка-2" (1этап)</t>
  </si>
  <si>
    <t>02219</t>
  </si>
  <si>
    <t>1.6.</t>
  </si>
  <si>
    <t>2025 ПИР</t>
  </si>
  <si>
    <t>Проектно изыскательские работы по строительству улично-дорожной сети в мкр. "Тимофеевка-2" (2этап)</t>
  </si>
  <si>
    <t>Проектно-изыскательские работы по объекту: "Устройство дополнительной полосы движения на ул.Комсомольская на пересечении с ул Карла Маркса."</t>
  </si>
  <si>
    <t>02223</t>
  </si>
  <si>
    <t>2025 - проект</t>
  </si>
  <si>
    <t>9 040 в ценах 2024 года</t>
  </si>
  <si>
    <t>02227</t>
  </si>
  <si>
    <t>2.</t>
  </si>
  <si>
    <t>2026-СМР</t>
  </si>
  <si>
    <t>Общее образование</t>
  </si>
  <si>
    <t>7 271 в ценах 2024 года</t>
  </si>
  <si>
    <t xml:space="preserve">Административно-выставочный корпус, расположенный на территории МАУК «Парковый комплекс истории техники имени К.Г. Сахарова» по адресу г. Тольятти, Южное шоссе, д.137 </t>
  </si>
  <si>
    <t>02226</t>
  </si>
  <si>
    <t>02229</t>
  </si>
  <si>
    <t>1.1.</t>
  </si>
  <si>
    <t>1.3.</t>
  </si>
  <si>
    <t>1.4.</t>
  </si>
  <si>
    <t>152 00 04100</t>
  </si>
  <si>
    <t>02222</t>
  </si>
  <si>
    <t>2026 ПИР</t>
  </si>
  <si>
    <t>6 900 в ценах 2024 года</t>
  </si>
  <si>
    <t>02118</t>
  </si>
  <si>
    <t>11 152                      в ценах 2024 года</t>
  </si>
  <si>
    <t>Непрограммная часть</t>
  </si>
  <si>
    <t>990 00 04100</t>
  </si>
  <si>
    <t>1.2.</t>
  </si>
  <si>
    <t xml:space="preserve">Приложение
</t>
  </si>
  <si>
    <t>Проект Перечня объектов капитального строительства,</t>
  </si>
  <si>
    <t>Проектно-изыскательские работы по объекту: "Устройство заезда на внутриквартальный проезд (дублер) по Московскому проспекту в районе жилых домов №57-49"</t>
  </si>
  <si>
    <t>Образовательный центр на территории микрорайона Федоровка, расположенный по адресу: Самарская область, г.о. Тольятти, ул. Ингельберга, д. 52</t>
  </si>
  <si>
    <t>ИТОГО по непрограммной части:</t>
  </si>
  <si>
    <t>Проектно- изыскательные работы по объекту: "Реконструкция кольцевой транспортной развязки пр-та Ленинский на пересечении с пр-том Степана Разина"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</si>
</sst>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0_р_."/>
    <numFmt numFmtId="166" formatCode="#,##0.00000"/>
    <numFmt numFmtId="167" formatCode="#,##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62">
    <xf numFmtId="0" fontId="0" fillId="0" borderId="0" xfId="0"/>
    <xf numFmtId="0" fontId="22" fillId="24" borderId="0" xfId="0" applyFont="1" applyFill="1"/>
    <xf numFmtId="0" fontId="23" fillId="24" borderId="0" xfId="0" applyFont="1" applyFill="1"/>
    <xf numFmtId="0" fontId="24" fillId="24" borderId="0" xfId="0" applyFont="1" applyFill="1"/>
    <xf numFmtId="2" fontId="20" fillId="24" borderId="10" xfId="0" applyNumberFormat="1" applyFont="1" applyFill="1" applyBorder="1" applyAlignment="1">
      <alignment horizontal="center" vertical="center"/>
    </xf>
    <xf numFmtId="0" fontId="25" fillId="24" borderId="0" xfId="0" applyFont="1" applyFill="1"/>
    <xf numFmtId="0" fontId="19" fillId="24" borderId="0" xfId="0" applyFont="1" applyFill="1" applyAlignment="1">
      <alignment horizontal="center" vertical="center"/>
    </xf>
    <xf numFmtId="0" fontId="19" fillId="24" borderId="0" xfId="0" applyFont="1" applyFill="1"/>
    <xf numFmtId="2" fontId="21" fillId="24" borderId="10" xfId="0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49" fontId="20" fillId="24" borderId="10" xfId="0" applyNumberFormat="1" applyFont="1" applyFill="1" applyBorder="1" applyAlignment="1">
      <alignment horizontal="center" vertical="center" wrapText="1"/>
    </xf>
    <xf numFmtId="49" fontId="20" fillId="24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/>
    <xf numFmtId="164" fontId="21" fillId="24" borderId="10" xfId="0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vertical="center"/>
    </xf>
    <xf numFmtId="164" fontId="21" fillId="24" borderId="10" xfId="0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right" vertical="top" wrapText="1"/>
    </xf>
    <xf numFmtId="49" fontId="21" fillId="24" borderId="10" xfId="0" applyNumberFormat="1" applyFont="1" applyFill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/>
    <xf numFmtId="0" fontId="21" fillId="24" borderId="10" xfId="0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left" vertical="top" wrapText="1"/>
    </xf>
    <xf numFmtId="0" fontId="20" fillId="24" borderId="10" xfId="0" applyFont="1" applyFill="1" applyBorder="1" applyAlignment="1">
      <alignment horizontal="right" vertical="top" wrapText="1"/>
    </xf>
    <xf numFmtId="165" fontId="20" fillId="24" borderId="10" xfId="0" applyNumberFormat="1" applyFont="1" applyFill="1" applyBorder="1" applyAlignment="1">
      <alignment horizontal="center" vertical="center" wrapText="1"/>
    </xf>
    <xf numFmtId="0" fontId="24" fillId="24" borderId="10" xfId="0" applyFont="1" applyFill="1" applyBorder="1"/>
    <xf numFmtId="2" fontId="20" fillId="24" borderId="10" xfId="0" applyNumberFormat="1" applyFont="1" applyFill="1" applyBorder="1" applyAlignment="1">
      <alignment horizontal="center" vertical="center" wrapText="1"/>
    </xf>
    <xf numFmtId="0" fontId="22" fillId="24" borderId="10" xfId="0" applyFont="1" applyFill="1" applyBorder="1"/>
    <xf numFmtId="165" fontId="20" fillId="24" borderId="10" xfId="0" applyNumberFormat="1" applyFont="1" applyFill="1" applyBorder="1" applyAlignment="1">
      <alignment horizontal="center" vertical="center"/>
    </xf>
    <xf numFmtId="0" fontId="20" fillId="24" borderId="11" xfId="0" applyFont="1" applyFill="1" applyBorder="1" applyAlignment="1">
      <alignment vertical="top" wrapText="1"/>
    </xf>
    <xf numFmtId="167" fontId="19" fillId="24" borderId="0" xfId="0" applyNumberFormat="1" applyFont="1" applyFill="1"/>
    <xf numFmtId="0" fontId="21" fillId="0" borderId="10" xfId="0" applyFont="1" applyBorder="1" applyAlignment="1">
      <alignment horizontal="center" vertical="top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right" wrapText="1"/>
    </xf>
    <xf numFmtId="0" fontId="20" fillId="24" borderId="10" xfId="0" applyFont="1" applyFill="1" applyBorder="1" applyAlignment="1">
      <alignment horizontal="left" vertical="center" wrapText="1"/>
    </xf>
    <xf numFmtId="0" fontId="20" fillId="24" borderId="10" xfId="0" applyFont="1" applyFill="1" applyBorder="1" applyAlignment="1">
      <alignment horizontal="right" vertical="center" wrapText="1"/>
    </xf>
    <xf numFmtId="0" fontId="20" fillId="24" borderId="10" xfId="0" applyFont="1" applyFill="1" applyBorder="1" applyAlignment="1">
      <alignment wrapText="1"/>
    </xf>
    <xf numFmtId="167" fontId="21" fillId="24" borderId="10" xfId="0" applyNumberFormat="1" applyFont="1" applyFill="1" applyBorder="1" applyAlignment="1">
      <alignment horizontal="center" vertical="center"/>
    </xf>
    <xf numFmtId="167" fontId="26" fillId="24" borderId="10" xfId="0" applyNumberFormat="1" applyFont="1" applyFill="1" applyBorder="1" applyAlignment="1">
      <alignment horizontal="center" vertical="center" wrapText="1"/>
    </xf>
    <xf numFmtId="167" fontId="20" fillId="24" borderId="10" xfId="0" applyNumberFormat="1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16" fontId="20" fillId="24" borderId="10" xfId="0" applyNumberFormat="1" applyFont="1" applyFill="1" applyBorder="1" applyAlignment="1">
      <alignment horizontal="center" vertical="center" wrapText="1"/>
    </xf>
    <xf numFmtId="16" fontId="21" fillId="24" borderId="10" xfId="0" applyNumberFormat="1" applyFont="1" applyFill="1" applyBorder="1" applyAlignment="1">
      <alignment horizontal="center" vertical="center" wrapText="1"/>
    </xf>
    <xf numFmtId="2" fontId="21" fillId="24" borderId="12" xfId="0" applyNumberFormat="1" applyFont="1" applyFill="1" applyBorder="1" applyAlignment="1">
      <alignment horizontal="center" vertical="center"/>
    </xf>
    <xf numFmtId="2" fontId="21" fillId="24" borderId="13" xfId="0" applyNumberFormat="1" applyFont="1" applyFill="1" applyBorder="1" applyAlignment="1">
      <alignment horizontal="center" vertical="center"/>
    </xf>
    <xf numFmtId="2" fontId="21" fillId="24" borderId="14" xfId="0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left" vertical="top" wrapText="1"/>
    </xf>
    <xf numFmtId="0" fontId="21" fillId="24" borderId="10" xfId="0" applyFont="1" applyFill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19" fillId="24" borderId="0" xfId="0" applyFont="1" applyFill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0" xfId="0" applyFont="1" applyFill="1"/>
    <xf numFmtId="0" fontId="21" fillId="24" borderId="10" xfId="0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view="pageBreakPreview" topLeftCell="A28" zoomScale="80" zoomScaleNormal="75" zoomScaleSheetLayoutView="80" workbookViewId="0">
      <selection activeCell="J11" sqref="J11"/>
    </sheetView>
  </sheetViews>
  <sheetFormatPr defaultColWidth="9.28515625" defaultRowHeight="15" x14ac:dyDescent="0.2"/>
  <cols>
    <col min="1" max="1" width="5.42578125" style="6" customWidth="1"/>
    <col min="2" max="3" width="6.7109375" style="6" customWidth="1"/>
    <col min="4" max="4" width="7.28515625" style="6" customWidth="1"/>
    <col min="5" max="5" width="15.7109375" style="6" customWidth="1"/>
    <col min="6" max="6" width="7.7109375" style="6" customWidth="1"/>
    <col min="7" max="7" width="8.28515625" style="6" customWidth="1"/>
    <col min="8" max="8" width="11.7109375" style="6" customWidth="1"/>
    <col min="9" max="9" width="17.42578125" style="6" customWidth="1"/>
    <col min="10" max="10" width="58.7109375" style="7" customWidth="1"/>
    <col min="11" max="11" width="16.5703125" style="7" customWidth="1"/>
    <col min="12" max="12" width="15.5703125" style="7" customWidth="1"/>
    <col min="13" max="13" width="16.42578125" style="7" customWidth="1"/>
    <col min="14" max="14" width="15.28515625" style="7" bestFit="1" customWidth="1"/>
    <col min="15" max="15" width="20.7109375" style="7" customWidth="1"/>
    <col min="16" max="16384" width="9.28515625" style="7"/>
  </cols>
  <sheetData>
    <row r="1" spans="1:16" s="1" customFormat="1" ht="76.150000000000006" customHeight="1" x14ac:dyDescent="0.2">
      <c r="B1" s="17"/>
      <c r="C1" s="17"/>
      <c r="D1" s="17"/>
      <c r="E1" s="17"/>
      <c r="F1" s="17"/>
      <c r="G1" s="17"/>
      <c r="H1" s="17"/>
      <c r="I1" s="17"/>
      <c r="J1" s="17"/>
      <c r="K1" s="53" t="s">
        <v>83</v>
      </c>
      <c r="L1" s="53"/>
      <c r="M1" s="53"/>
    </row>
    <row r="2" spans="1:16" s="1" customFormat="1" ht="27" customHeight="1" x14ac:dyDescent="0.25">
      <c r="A2" s="56" t="s">
        <v>84</v>
      </c>
      <c r="B2" s="56"/>
      <c r="C2" s="56"/>
      <c r="D2" s="56"/>
      <c r="E2" s="56"/>
      <c r="F2" s="56"/>
      <c r="G2" s="56"/>
      <c r="H2" s="56"/>
      <c r="I2" s="57"/>
      <c r="J2" s="56"/>
      <c r="K2" s="56"/>
      <c r="L2" s="56"/>
      <c r="M2" s="56"/>
      <c r="N2" s="22"/>
      <c r="O2" s="9"/>
      <c r="P2" s="9"/>
    </row>
    <row r="3" spans="1:16" s="1" customFormat="1" ht="15.75" x14ac:dyDescent="0.25">
      <c r="A3" s="56" t="s">
        <v>32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9"/>
      <c r="M3" s="59"/>
    </row>
    <row r="4" spans="1:16" s="1" customFormat="1" x14ac:dyDescent="0.2">
      <c r="A4" s="6"/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7"/>
    </row>
    <row r="5" spans="1:16" s="2" customFormat="1" ht="28.5" customHeight="1" x14ac:dyDescent="0.2">
      <c r="A5" s="54" t="s">
        <v>7</v>
      </c>
      <c r="B5" s="60" t="s">
        <v>1</v>
      </c>
      <c r="C5" s="60"/>
      <c r="D5" s="60"/>
      <c r="E5" s="60"/>
      <c r="F5" s="60"/>
      <c r="G5" s="61"/>
      <c r="H5" s="54" t="s">
        <v>5</v>
      </c>
      <c r="I5" s="54" t="s">
        <v>23</v>
      </c>
      <c r="J5" s="55" t="s">
        <v>0</v>
      </c>
      <c r="K5" s="54" t="s">
        <v>9</v>
      </c>
      <c r="L5" s="58"/>
      <c r="M5" s="58"/>
    </row>
    <row r="6" spans="1:16" s="2" customFormat="1" ht="71.650000000000006" customHeight="1" x14ac:dyDescent="0.2">
      <c r="A6" s="54"/>
      <c r="B6" s="21" t="s">
        <v>6</v>
      </c>
      <c r="C6" s="21" t="s">
        <v>2</v>
      </c>
      <c r="D6" s="21" t="s">
        <v>4</v>
      </c>
      <c r="E6" s="21" t="s">
        <v>3</v>
      </c>
      <c r="F6" s="21" t="s">
        <v>11</v>
      </c>
      <c r="G6" s="21" t="s">
        <v>10</v>
      </c>
      <c r="H6" s="54"/>
      <c r="I6" s="54"/>
      <c r="J6" s="55"/>
      <c r="K6" s="21" t="s">
        <v>28</v>
      </c>
      <c r="L6" s="21" t="s">
        <v>30</v>
      </c>
      <c r="M6" s="21" t="s">
        <v>33</v>
      </c>
    </row>
    <row r="7" spans="1:16" s="3" customFormat="1" ht="29.45" customHeight="1" x14ac:dyDescent="0.2">
      <c r="A7" s="54" t="s">
        <v>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6" s="3" customFormat="1" ht="29.45" customHeight="1" x14ac:dyDescent="0.2">
      <c r="A8" s="21">
        <v>1</v>
      </c>
      <c r="B8" s="8"/>
      <c r="C8" s="8"/>
      <c r="D8" s="8"/>
      <c r="E8" s="8"/>
      <c r="F8" s="8"/>
      <c r="G8" s="8"/>
      <c r="H8" s="8"/>
      <c r="I8" s="8"/>
      <c r="J8" s="34" t="s">
        <v>50</v>
      </c>
      <c r="K8" s="43">
        <f>SUM(K9,K11,K13,K15,K17,K19)</f>
        <v>9886.4380000000001</v>
      </c>
      <c r="L8" s="43">
        <f>SUM(L9,L11,L13,L15,L17,L19)</f>
        <v>50591.207000000002</v>
      </c>
      <c r="M8" s="43">
        <f>SUM(M9,M11,M13,M15,M17,M19)</f>
        <v>0</v>
      </c>
    </row>
    <row r="9" spans="1:16" s="1" customFormat="1" ht="39" customHeight="1" x14ac:dyDescent="0.25">
      <c r="A9" s="23" t="s">
        <v>71</v>
      </c>
      <c r="B9" s="35" t="s">
        <v>51</v>
      </c>
      <c r="C9" s="35" t="s">
        <v>25</v>
      </c>
      <c r="D9" s="35" t="s">
        <v>26</v>
      </c>
      <c r="E9" s="24"/>
      <c r="F9" s="24"/>
      <c r="G9" s="24"/>
      <c r="H9" s="36" t="s">
        <v>57</v>
      </c>
      <c r="I9" s="38"/>
      <c r="J9" s="42" t="s">
        <v>54</v>
      </c>
      <c r="K9" s="43">
        <f>SUM(K10)</f>
        <v>0</v>
      </c>
      <c r="L9" s="45">
        <f>SUM(L10)</f>
        <v>25870.473000000002</v>
      </c>
      <c r="M9" s="45">
        <f>SUM(M10)</f>
        <v>0</v>
      </c>
    </row>
    <row r="10" spans="1:16" s="3" customFormat="1" ht="16.5" customHeight="1" x14ac:dyDescent="0.25">
      <c r="A10" s="23"/>
      <c r="B10" s="24"/>
      <c r="C10" s="24"/>
      <c r="D10" s="24"/>
      <c r="E10" s="35" t="s">
        <v>74</v>
      </c>
      <c r="F10" s="35" t="s">
        <v>13</v>
      </c>
      <c r="G10" s="12" t="s">
        <v>55</v>
      </c>
      <c r="H10" s="24"/>
      <c r="I10" s="24"/>
      <c r="J10" s="39" t="s">
        <v>17</v>
      </c>
      <c r="K10" s="45">
        <v>0</v>
      </c>
      <c r="L10" s="45">
        <v>25870.473000000002</v>
      </c>
      <c r="M10" s="45">
        <v>0</v>
      </c>
    </row>
    <row r="11" spans="1:16" s="3" customFormat="1" ht="56.25" customHeight="1" x14ac:dyDescent="0.2">
      <c r="A11" s="23" t="s">
        <v>82</v>
      </c>
      <c r="B11" s="24">
        <v>909</v>
      </c>
      <c r="C11" s="35" t="s">
        <v>25</v>
      </c>
      <c r="D11" s="35" t="s">
        <v>26</v>
      </c>
      <c r="E11" s="35"/>
      <c r="F11" s="35"/>
      <c r="G11" s="12"/>
      <c r="H11" s="24" t="s">
        <v>57</v>
      </c>
      <c r="I11" s="24"/>
      <c r="J11" s="40" t="s">
        <v>88</v>
      </c>
      <c r="K11" s="45">
        <f>SUM(K12)</f>
        <v>0</v>
      </c>
      <c r="L11" s="45">
        <f>SUM(L12)</f>
        <v>15680.734</v>
      </c>
      <c r="M11" s="45">
        <f>SUM(M12)</f>
        <v>0</v>
      </c>
    </row>
    <row r="12" spans="1:16" s="3" customFormat="1" ht="20.25" customHeight="1" x14ac:dyDescent="0.25">
      <c r="A12" s="23"/>
      <c r="B12" s="24"/>
      <c r="C12" s="24"/>
      <c r="D12" s="24"/>
      <c r="E12" s="35" t="s">
        <v>74</v>
      </c>
      <c r="F12" s="35" t="s">
        <v>13</v>
      </c>
      <c r="G12" s="12" t="s">
        <v>75</v>
      </c>
      <c r="H12" s="24"/>
      <c r="I12" s="24"/>
      <c r="J12" s="39" t="s">
        <v>17</v>
      </c>
      <c r="K12" s="45">
        <v>0</v>
      </c>
      <c r="L12" s="45">
        <v>15680.734</v>
      </c>
      <c r="M12" s="45">
        <v>0</v>
      </c>
    </row>
    <row r="13" spans="1:16" s="3" customFormat="1" ht="52.15" customHeight="1" x14ac:dyDescent="0.2">
      <c r="A13" s="47" t="s">
        <v>72</v>
      </c>
      <c r="B13" s="35" t="s">
        <v>51</v>
      </c>
      <c r="C13" s="35" t="s">
        <v>25</v>
      </c>
      <c r="D13" s="35" t="s">
        <v>26</v>
      </c>
      <c r="E13" s="35"/>
      <c r="F13" s="35"/>
      <c r="G13" s="35"/>
      <c r="H13" s="36" t="s">
        <v>53</v>
      </c>
      <c r="I13" s="37"/>
      <c r="J13" s="40" t="s">
        <v>59</v>
      </c>
      <c r="K13" s="45">
        <f>K14</f>
        <v>323.55099999999999</v>
      </c>
      <c r="L13" s="45">
        <v>0</v>
      </c>
      <c r="M13" s="45">
        <f>SUM(M14)</f>
        <v>0</v>
      </c>
    </row>
    <row r="14" spans="1:16" s="3" customFormat="1" ht="21.75" customHeight="1" x14ac:dyDescent="0.2">
      <c r="A14" s="21"/>
      <c r="B14" s="35"/>
      <c r="C14" s="35"/>
      <c r="D14" s="35"/>
      <c r="E14" s="35" t="s">
        <v>74</v>
      </c>
      <c r="F14" s="35" t="s">
        <v>13</v>
      </c>
      <c r="G14" s="35" t="s">
        <v>60</v>
      </c>
      <c r="H14" s="36"/>
      <c r="I14" s="37"/>
      <c r="J14" s="41" t="s">
        <v>17</v>
      </c>
      <c r="K14" s="45">
        <v>323.55099999999999</v>
      </c>
      <c r="L14" s="45">
        <v>0</v>
      </c>
      <c r="M14" s="45">
        <v>0</v>
      </c>
    </row>
    <row r="15" spans="1:16" s="3" customFormat="1" ht="63" x14ac:dyDescent="0.2">
      <c r="A15" s="47" t="s">
        <v>73</v>
      </c>
      <c r="B15" s="46">
        <v>909</v>
      </c>
      <c r="C15" s="11" t="s">
        <v>25</v>
      </c>
      <c r="D15" s="11" t="s">
        <v>26</v>
      </c>
      <c r="E15" s="11"/>
      <c r="F15" s="11"/>
      <c r="G15" s="11"/>
      <c r="H15" s="11" t="s">
        <v>53</v>
      </c>
      <c r="I15" s="11"/>
      <c r="J15" s="40" t="s">
        <v>85</v>
      </c>
      <c r="K15" s="27">
        <f>SUM(K16)</f>
        <v>2662.8870000000002</v>
      </c>
      <c r="L15" s="44">
        <f>SUM(L14)</f>
        <v>0</v>
      </c>
      <c r="M15" s="44">
        <f>SUM(M16)</f>
        <v>0</v>
      </c>
    </row>
    <row r="16" spans="1:16" s="3" customFormat="1" ht="15.75" x14ac:dyDescent="0.2">
      <c r="A16" s="48"/>
      <c r="B16" s="46"/>
      <c r="C16" s="11"/>
      <c r="D16" s="11"/>
      <c r="E16" s="35" t="s">
        <v>74</v>
      </c>
      <c r="F16" s="11" t="s">
        <v>13</v>
      </c>
      <c r="G16" s="11" t="s">
        <v>70</v>
      </c>
      <c r="H16" s="11"/>
      <c r="I16" s="11"/>
      <c r="J16" s="41" t="s">
        <v>17</v>
      </c>
      <c r="K16" s="27">
        <v>2662.8870000000002</v>
      </c>
      <c r="L16" s="27">
        <v>0</v>
      </c>
      <c r="M16" s="27">
        <v>0</v>
      </c>
    </row>
    <row r="17" spans="1:14" s="3" customFormat="1" ht="63" x14ac:dyDescent="0.2">
      <c r="A17" s="49" t="s">
        <v>52</v>
      </c>
      <c r="B17" s="46">
        <v>914</v>
      </c>
      <c r="C17" s="11" t="s">
        <v>25</v>
      </c>
      <c r="D17" s="11" t="s">
        <v>26</v>
      </c>
      <c r="E17" s="11"/>
      <c r="F17" s="11"/>
      <c r="G17" s="11"/>
      <c r="H17" s="11" t="s">
        <v>34</v>
      </c>
      <c r="I17" s="11" t="s">
        <v>77</v>
      </c>
      <c r="J17" s="25" t="s">
        <v>36</v>
      </c>
      <c r="K17" s="27">
        <f>K18</f>
        <v>6900</v>
      </c>
      <c r="L17" s="45">
        <v>0</v>
      </c>
      <c r="M17" s="45">
        <v>0</v>
      </c>
    </row>
    <row r="18" spans="1:14" s="3" customFormat="1" ht="18.75" customHeight="1" x14ac:dyDescent="0.2">
      <c r="A18" s="48"/>
      <c r="B18" s="46"/>
      <c r="C18" s="11"/>
      <c r="D18" s="11"/>
      <c r="E18" s="35" t="s">
        <v>74</v>
      </c>
      <c r="F18" s="11" t="s">
        <v>13</v>
      </c>
      <c r="G18" s="11" t="s">
        <v>41</v>
      </c>
      <c r="I18" s="11"/>
      <c r="J18" s="26" t="s">
        <v>17</v>
      </c>
      <c r="K18" s="27">
        <v>6900</v>
      </c>
      <c r="L18" s="45">
        <v>0</v>
      </c>
      <c r="M18" s="45">
        <v>0</v>
      </c>
    </row>
    <row r="19" spans="1:14" s="3" customFormat="1" ht="40.5" customHeight="1" x14ac:dyDescent="0.2">
      <c r="A19" s="49" t="s">
        <v>56</v>
      </c>
      <c r="B19" s="46">
        <v>914</v>
      </c>
      <c r="C19" s="11" t="s">
        <v>25</v>
      </c>
      <c r="D19" s="11" t="s">
        <v>26</v>
      </c>
      <c r="E19" s="11"/>
      <c r="F19" s="11"/>
      <c r="G19" s="11"/>
      <c r="H19" s="11" t="s">
        <v>61</v>
      </c>
      <c r="I19" s="11" t="s">
        <v>62</v>
      </c>
      <c r="J19" s="25" t="s">
        <v>35</v>
      </c>
      <c r="K19" s="45">
        <f>K20</f>
        <v>0</v>
      </c>
      <c r="L19" s="27">
        <f>L20</f>
        <v>9040</v>
      </c>
      <c r="M19" s="45">
        <f>M20</f>
        <v>0</v>
      </c>
    </row>
    <row r="20" spans="1:14" s="3" customFormat="1" ht="18.75" customHeight="1" x14ac:dyDescent="0.2">
      <c r="A20" s="49"/>
      <c r="B20" s="46"/>
      <c r="C20" s="11"/>
      <c r="D20" s="11"/>
      <c r="E20" s="35" t="s">
        <v>74</v>
      </c>
      <c r="F20" s="11" t="s">
        <v>13</v>
      </c>
      <c r="G20" s="11" t="s">
        <v>63</v>
      </c>
      <c r="H20" s="28"/>
      <c r="I20" s="28"/>
      <c r="J20" s="26" t="s">
        <v>17</v>
      </c>
      <c r="K20" s="45">
        <v>0</v>
      </c>
      <c r="L20" s="27">
        <v>9040</v>
      </c>
      <c r="M20" s="45">
        <v>0</v>
      </c>
    </row>
    <row r="21" spans="1:14" s="1" customFormat="1" ht="22.5" customHeight="1" x14ac:dyDescent="0.2">
      <c r="A21" s="18" t="s">
        <v>64</v>
      </c>
      <c r="B21" s="18" t="s">
        <v>20</v>
      </c>
      <c r="C21" s="18" t="s">
        <v>16</v>
      </c>
      <c r="D21" s="18" t="s">
        <v>19</v>
      </c>
      <c r="E21" s="18"/>
      <c r="F21" s="18"/>
      <c r="G21" s="18"/>
      <c r="H21" s="18"/>
      <c r="I21" s="8"/>
      <c r="J21" s="21" t="s">
        <v>18</v>
      </c>
      <c r="K21" s="43">
        <f>K22</f>
        <v>0</v>
      </c>
      <c r="L21" s="43">
        <f t="shared" ref="L21:M22" si="0">L22</f>
        <v>0</v>
      </c>
      <c r="M21" s="19">
        <f t="shared" si="0"/>
        <v>11097</v>
      </c>
      <c r="N21" s="20"/>
    </row>
    <row r="22" spans="1:14" s="5" customFormat="1" ht="67.5" customHeight="1" x14ac:dyDescent="0.2">
      <c r="A22" s="12" t="s">
        <v>46</v>
      </c>
      <c r="B22" s="12" t="s">
        <v>20</v>
      </c>
      <c r="C22" s="12" t="s">
        <v>16</v>
      </c>
      <c r="D22" s="12" t="s">
        <v>19</v>
      </c>
      <c r="E22" s="12"/>
      <c r="F22" s="12"/>
      <c r="G22" s="12"/>
      <c r="H22" s="11" t="s">
        <v>65</v>
      </c>
      <c r="I22" s="29" t="s">
        <v>39</v>
      </c>
      <c r="J22" s="25" t="s">
        <v>40</v>
      </c>
      <c r="K22" s="45">
        <f>K23</f>
        <v>0</v>
      </c>
      <c r="L22" s="45">
        <f t="shared" si="0"/>
        <v>0</v>
      </c>
      <c r="M22" s="27">
        <f t="shared" si="0"/>
        <v>11097</v>
      </c>
    </row>
    <row r="23" spans="1:14" ht="15.75" x14ac:dyDescent="0.2">
      <c r="A23" s="12"/>
      <c r="B23" s="12"/>
      <c r="C23" s="12"/>
      <c r="D23" s="12"/>
      <c r="E23" s="12" t="s">
        <v>24</v>
      </c>
      <c r="F23" s="12" t="s">
        <v>13</v>
      </c>
      <c r="G23" s="12" t="s">
        <v>38</v>
      </c>
      <c r="H23" s="30"/>
      <c r="I23" s="30"/>
      <c r="J23" s="26" t="s">
        <v>17</v>
      </c>
      <c r="K23" s="45">
        <v>0</v>
      </c>
      <c r="L23" s="45">
        <v>0</v>
      </c>
      <c r="M23" s="31">
        <v>11097</v>
      </c>
    </row>
    <row r="24" spans="1:14" ht="25.5" customHeight="1" x14ac:dyDescent="0.2">
      <c r="A24" s="49" t="s">
        <v>27</v>
      </c>
      <c r="B24" s="21">
        <v>914</v>
      </c>
      <c r="C24" s="47" t="s">
        <v>16</v>
      </c>
      <c r="D24" s="47" t="s">
        <v>14</v>
      </c>
      <c r="E24" s="47"/>
      <c r="F24" s="47"/>
      <c r="G24" s="47"/>
      <c r="H24" s="28"/>
      <c r="I24" s="28"/>
      <c r="J24" s="21" t="s">
        <v>66</v>
      </c>
      <c r="K24" s="10">
        <f>K25</f>
        <v>11152</v>
      </c>
      <c r="L24" s="43">
        <f t="shared" ref="L24:M25" si="1">L25</f>
        <v>0</v>
      </c>
      <c r="M24" s="43">
        <f t="shared" si="1"/>
        <v>0</v>
      </c>
    </row>
    <row r="25" spans="1:14" ht="52.5" customHeight="1" x14ac:dyDescent="0.2">
      <c r="A25" s="12" t="s">
        <v>29</v>
      </c>
      <c r="B25" s="12" t="s">
        <v>20</v>
      </c>
      <c r="C25" s="12" t="s">
        <v>16</v>
      </c>
      <c r="D25" s="12" t="s">
        <v>14</v>
      </c>
      <c r="E25" s="12"/>
      <c r="F25" s="12"/>
      <c r="G25" s="12"/>
      <c r="H25" s="11" t="s">
        <v>34</v>
      </c>
      <c r="I25" s="29" t="s">
        <v>79</v>
      </c>
      <c r="J25" s="25" t="s">
        <v>86</v>
      </c>
      <c r="K25" s="27">
        <f>K26</f>
        <v>11152</v>
      </c>
      <c r="L25" s="45">
        <f>SUM(L26:L26)</f>
        <v>0</v>
      </c>
      <c r="M25" s="45">
        <f t="shared" si="1"/>
        <v>0</v>
      </c>
    </row>
    <row r="26" spans="1:14" ht="15.75" x14ac:dyDescent="0.2">
      <c r="A26" s="12"/>
      <c r="B26" s="12"/>
      <c r="C26" s="12"/>
      <c r="D26" s="12"/>
      <c r="E26" s="12" t="s">
        <v>24</v>
      </c>
      <c r="F26" s="12" t="s">
        <v>13</v>
      </c>
      <c r="G26" s="12" t="s">
        <v>78</v>
      </c>
      <c r="H26" s="11"/>
      <c r="I26" s="29"/>
      <c r="J26" s="26" t="s">
        <v>17</v>
      </c>
      <c r="K26" s="27">
        <v>11152</v>
      </c>
      <c r="L26" s="45">
        <v>0</v>
      </c>
      <c r="M26" s="45">
        <v>0</v>
      </c>
    </row>
    <row r="27" spans="1:14" ht="24" customHeight="1" x14ac:dyDescent="0.2">
      <c r="A27" s="21" t="s">
        <v>47</v>
      </c>
      <c r="B27" s="21">
        <v>914</v>
      </c>
      <c r="C27" s="47" t="s">
        <v>22</v>
      </c>
      <c r="D27" s="47" t="s">
        <v>19</v>
      </c>
      <c r="E27" s="11"/>
      <c r="F27" s="12"/>
      <c r="G27" s="12"/>
      <c r="H27" s="46"/>
      <c r="I27" s="46"/>
      <c r="J27" s="21" t="s">
        <v>21</v>
      </c>
      <c r="K27" s="10">
        <f>SUM(K30,K28)</f>
        <v>13271</v>
      </c>
      <c r="L27" s="43">
        <f t="shared" ref="L27:M27" si="2">L28+L30</f>
        <v>0</v>
      </c>
      <c r="M27" s="43">
        <f t="shared" si="2"/>
        <v>0</v>
      </c>
    </row>
    <row r="28" spans="1:14" ht="47.25" x14ac:dyDescent="0.2">
      <c r="A28" s="46" t="s">
        <v>48</v>
      </c>
      <c r="B28" s="46">
        <v>914</v>
      </c>
      <c r="C28" s="11" t="s">
        <v>22</v>
      </c>
      <c r="D28" s="11" t="s">
        <v>19</v>
      </c>
      <c r="E28" s="11"/>
      <c r="F28" s="12"/>
      <c r="G28" s="12"/>
      <c r="H28" s="46" t="s">
        <v>44</v>
      </c>
      <c r="I28" s="46" t="s">
        <v>45</v>
      </c>
      <c r="J28" s="32" t="s">
        <v>37</v>
      </c>
      <c r="K28" s="27">
        <f>K29</f>
        <v>6000</v>
      </c>
      <c r="L28" s="45">
        <f t="shared" ref="L28:M28" si="3">L29</f>
        <v>0</v>
      </c>
      <c r="M28" s="45">
        <f t="shared" si="3"/>
        <v>0</v>
      </c>
    </row>
    <row r="29" spans="1:14" ht="15.75" x14ac:dyDescent="0.2">
      <c r="A29" s="46"/>
      <c r="B29" s="46"/>
      <c r="C29" s="11"/>
      <c r="D29" s="11"/>
      <c r="E29" s="11" t="s">
        <v>31</v>
      </c>
      <c r="F29" s="12" t="s">
        <v>13</v>
      </c>
      <c r="G29" s="12" t="s">
        <v>42</v>
      </c>
      <c r="H29" s="46"/>
      <c r="I29" s="46"/>
      <c r="J29" s="26" t="s">
        <v>17</v>
      </c>
      <c r="K29" s="27">
        <v>6000</v>
      </c>
      <c r="L29" s="45">
        <v>0</v>
      </c>
      <c r="M29" s="45">
        <v>0</v>
      </c>
    </row>
    <row r="30" spans="1:14" ht="66" customHeight="1" x14ac:dyDescent="0.2">
      <c r="A30" s="46" t="s">
        <v>49</v>
      </c>
      <c r="B30" s="46">
        <v>914</v>
      </c>
      <c r="C30" s="11" t="s">
        <v>22</v>
      </c>
      <c r="D30" s="11" t="s">
        <v>19</v>
      </c>
      <c r="E30" s="11"/>
      <c r="F30" s="12"/>
      <c r="G30" s="12"/>
      <c r="H30" s="46" t="s">
        <v>34</v>
      </c>
      <c r="I30" s="46" t="s">
        <v>67</v>
      </c>
      <c r="J30" s="32" t="s">
        <v>68</v>
      </c>
      <c r="K30" s="27">
        <f>K31</f>
        <v>7271</v>
      </c>
      <c r="L30" s="45">
        <f t="shared" ref="L30:M30" si="4">L31</f>
        <v>0</v>
      </c>
      <c r="M30" s="45">
        <f t="shared" si="4"/>
        <v>0</v>
      </c>
    </row>
    <row r="31" spans="1:14" ht="17.25" customHeight="1" x14ac:dyDescent="0.2">
      <c r="A31" s="21"/>
      <c r="B31" s="46"/>
      <c r="C31" s="11"/>
      <c r="D31" s="11"/>
      <c r="E31" s="11" t="s">
        <v>31</v>
      </c>
      <c r="F31" s="12" t="s">
        <v>13</v>
      </c>
      <c r="G31" s="12" t="s">
        <v>43</v>
      </c>
      <c r="H31" s="46"/>
      <c r="I31" s="46"/>
      <c r="J31" s="26" t="s">
        <v>17</v>
      </c>
      <c r="K31" s="27">
        <v>7271</v>
      </c>
      <c r="L31" s="45">
        <v>0</v>
      </c>
      <c r="M31" s="45">
        <v>0</v>
      </c>
    </row>
    <row r="32" spans="1:14" ht="24" customHeight="1" x14ac:dyDescent="0.2">
      <c r="A32" s="8"/>
      <c r="B32" s="13"/>
      <c r="C32" s="13"/>
      <c r="D32" s="13"/>
      <c r="E32" s="13"/>
      <c r="F32" s="13"/>
      <c r="G32" s="13"/>
      <c r="H32" s="11"/>
      <c r="I32" s="11"/>
      <c r="J32" s="14" t="s">
        <v>15</v>
      </c>
      <c r="K32" s="10">
        <f>SUM(K27+K24+K21+K8)</f>
        <v>34309.438000000002</v>
      </c>
      <c r="L32" s="10">
        <f t="shared" ref="L32:M32" si="5">SUM(L27+L24+L21+L8)</f>
        <v>50591.207000000002</v>
      </c>
      <c r="M32" s="10">
        <f t="shared" si="5"/>
        <v>11097</v>
      </c>
    </row>
    <row r="33" spans="1:14" s="1" customFormat="1" ht="27" customHeight="1" x14ac:dyDescent="0.2">
      <c r="A33" s="50" t="s">
        <v>80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2"/>
      <c r="N33" s="20"/>
    </row>
    <row r="34" spans="1:14" s="3" customFormat="1" ht="29.45" customHeight="1" x14ac:dyDescent="0.2">
      <c r="A34" s="21">
        <v>1</v>
      </c>
      <c r="B34" s="8"/>
      <c r="C34" s="8"/>
      <c r="D34" s="8"/>
      <c r="E34" s="8"/>
      <c r="F34" s="8"/>
      <c r="G34" s="8"/>
      <c r="H34" s="8"/>
      <c r="I34" s="8"/>
      <c r="J34" s="34" t="s">
        <v>50</v>
      </c>
      <c r="K34" s="43">
        <f>SUM(K35)</f>
        <v>0</v>
      </c>
      <c r="L34" s="43">
        <f>SUM(L35)</f>
        <v>0</v>
      </c>
      <c r="M34" s="43">
        <f>SUM(M35)</f>
        <v>17985.142</v>
      </c>
    </row>
    <row r="35" spans="1:14" s="3" customFormat="1" ht="37.5" customHeight="1" x14ac:dyDescent="0.25">
      <c r="A35" s="23" t="s">
        <v>71</v>
      </c>
      <c r="B35" s="35" t="s">
        <v>51</v>
      </c>
      <c r="C35" s="35" t="s">
        <v>25</v>
      </c>
      <c r="D35" s="35" t="s">
        <v>26</v>
      </c>
      <c r="E35" s="24"/>
      <c r="F35" s="24"/>
      <c r="G35" s="24"/>
      <c r="H35" s="36" t="s">
        <v>76</v>
      </c>
      <c r="I35" s="38"/>
      <c r="J35" s="42" t="s">
        <v>58</v>
      </c>
      <c r="K35" s="45">
        <v>0</v>
      </c>
      <c r="L35" s="45">
        <f>L36</f>
        <v>0</v>
      </c>
      <c r="M35" s="45">
        <f>SUM(M36)</f>
        <v>17985.142</v>
      </c>
    </row>
    <row r="36" spans="1:14" s="3" customFormat="1" ht="20.25" customHeight="1" x14ac:dyDescent="0.25">
      <c r="A36" s="23"/>
      <c r="B36" s="24"/>
      <c r="C36" s="24"/>
      <c r="D36" s="24"/>
      <c r="E36" s="35" t="s">
        <v>81</v>
      </c>
      <c r="F36" s="35" t="s">
        <v>13</v>
      </c>
      <c r="G36" s="12" t="s">
        <v>69</v>
      </c>
      <c r="H36" s="24"/>
      <c r="I36" s="24"/>
      <c r="J36" s="39" t="s">
        <v>17</v>
      </c>
      <c r="K36" s="45">
        <v>0</v>
      </c>
      <c r="L36" s="45">
        <v>0</v>
      </c>
      <c r="M36" s="45">
        <v>17985.142</v>
      </c>
    </row>
    <row r="37" spans="1:14" ht="15.75" x14ac:dyDescent="0.2">
      <c r="A37" s="8"/>
      <c r="B37" s="13"/>
      <c r="C37" s="13"/>
      <c r="D37" s="13"/>
      <c r="E37" s="13"/>
      <c r="F37" s="13"/>
      <c r="G37" s="13"/>
      <c r="H37" s="11"/>
      <c r="I37" s="11"/>
      <c r="J37" s="14" t="s">
        <v>87</v>
      </c>
      <c r="K37" s="10">
        <f>K34</f>
        <v>0</v>
      </c>
      <c r="L37" s="10">
        <f t="shared" ref="L37:M37" si="6">L34</f>
        <v>0</v>
      </c>
      <c r="M37" s="10">
        <f t="shared" si="6"/>
        <v>17985.142</v>
      </c>
    </row>
    <row r="38" spans="1:14" ht="15.75" x14ac:dyDescent="0.2">
      <c r="A38" s="4"/>
      <c r="B38" s="15"/>
      <c r="C38" s="15"/>
      <c r="D38" s="15"/>
      <c r="E38" s="15"/>
      <c r="F38" s="15"/>
      <c r="G38" s="15"/>
      <c r="H38" s="15"/>
      <c r="I38" s="15"/>
      <c r="J38" s="16" t="s">
        <v>12</v>
      </c>
      <c r="K38" s="10">
        <f>K37+K32</f>
        <v>34309.438000000002</v>
      </c>
      <c r="L38" s="10">
        <f t="shared" ref="L38:M38" si="7">L37+L32</f>
        <v>50591.207000000002</v>
      </c>
      <c r="M38" s="10">
        <f t="shared" si="7"/>
        <v>29082.142</v>
      </c>
    </row>
    <row r="40" spans="1:14" x14ac:dyDescent="0.2">
      <c r="K40" s="33"/>
    </row>
    <row r="41" spans="1:14" x14ac:dyDescent="0.2">
      <c r="K41" s="33"/>
    </row>
  </sheetData>
  <mergeCells count="11">
    <mergeCell ref="A33:M33"/>
    <mergeCell ref="K1:M1"/>
    <mergeCell ref="I5:I6"/>
    <mergeCell ref="J5:J6"/>
    <mergeCell ref="A2:M2"/>
    <mergeCell ref="K5:M5"/>
    <mergeCell ref="A7:M7"/>
    <mergeCell ref="A3:M3"/>
    <mergeCell ref="A5:A6"/>
    <mergeCell ref="B5:G5"/>
    <mergeCell ref="H5:H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7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работа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Николаева Елена Ирфанова</cp:lastModifiedBy>
  <cp:lastPrinted>2023-09-13T04:33:22Z</cp:lastPrinted>
  <dcterms:created xsi:type="dcterms:W3CDTF">2008-02-01T09:40:02Z</dcterms:created>
  <dcterms:modified xsi:type="dcterms:W3CDTF">2023-09-29T05:32:42Z</dcterms:modified>
</cp:coreProperties>
</file>